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Variances" sheetId="1" r:id="rId1"/>
    <sheet name="Reserves" sheetId="2" r:id="rId2"/>
  </sheets>
  <definedNames>
    <definedName name="_xlnm.Print_Area" localSheetId="0">'Variances'!$A$1:$M$27</definedName>
  </definedNames>
  <calcPr fullCalcOnLoad="1"/>
</workbook>
</file>

<file path=xl/sharedStrings.xml><?xml version="1.0" encoding="utf-8"?>
<sst xmlns="http://schemas.openxmlformats.org/spreadsheetml/2006/main" count="33" uniqueCount="26">
  <si>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</si>
  <si>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</si>
  <si>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</si>
  <si>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</si>
  <si>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</si>
  <si>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</si>
  <si>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</si>
  <si>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</si>
  <si>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</si>
  <si>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</si>
  <si>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</si>
  <si>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VARIANCE EXPLANATION NOT REQUIRED</t>
  </si>
  <si>
    <t>%</t>
  </si>
  <si>
    <t>Explanation Required?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</si>
  <si>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</si>
  <si>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</si>
  <si>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</si>
  <si>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</si>
  <si>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</si>
  <si>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</si>
  <si>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</si>
  <si>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(Please complete the highlighted boxes.)</t>
  </si>
  <si>
    <t>Explanation of variances – 31.3.2021</t>
  </si>
  <si>
    <t>2019-20</t>
  </si>
  <si>
    <t>2020-21</t>
  </si>
  <si>
    <t>Village Maintenane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</si>
</sst>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3" fontId="41" fillId="0" borderId="0" xfId="0" applyNumberFormat="1" applyFont="1" applyAlignment="1">
      <alignment/>
    </xf>
    <xf numFmtId="10" fontId="41" fillId="0" borderId="0" xfId="0" applyNumberFormat="1" applyFont="1" applyAlignment="1">
      <alignment/>
    </xf>
    <xf numFmtId="0" fontId="41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1" fillId="35" borderId="11" xfId="0" applyFont="1" applyFill="1" applyBorder="1" applyAlignment="1">
      <alignment wrapText="1"/>
    </xf>
    <xf numFmtId="0" fontId="41" fillId="0" borderId="0" xfId="0" applyFont="1" applyAlignment="1">
      <alignment wrapText="1"/>
    </xf>
    <xf numFmtId="0" fontId="41" fillId="36" borderId="11" xfId="0" applyFont="1" applyFill="1" applyBorder="1" applyAlignment="1">
      <alignment wrapText="1"/>
    </xf>
    <xf numFmtId="0" fontId="41" fillId="36" borderId="11" xfId="0" applyFont="1" applyFill="1" applyBorder="1" applyAlignment="1">
      <alignment wrapText="1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1" fillId="0" borderId="0" xfId="0" applyNumberFormat="1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2" fillId="37" borderId="11" xfId="0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 indent="2"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39" fillId="0" borderId="13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wrapText="1"/>
    </xf>
    <xf numFmtId="0" fontId="41" fillId="0" borderId="14" xfId="0" applyFont="1" applyBorder="1" applyAlignment="1">
      <alignment wrapText="1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8">
      <selection activeCell="M20" sqref="M20"/>
    </sheetView>
  </sheetViews>
  <sheetFormatPr defaultColWidth="9.140625" defaultRowHeight="15"/>
  <cols>
    <col min="1" max="1" width="10.8515625" style="2" customWidth="1"/>
    <col min="2" max="2" width="9.140625" style="2" customWidth="1"/>
    <col min="3" max="3" width="32.574218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9.57421875" style="2" customWidth="1"/>
    <col min="9" max="11" width="9.140625" style="2" hidden="1" customWidth="1"/>
    <col min="12" max="12" width="13.28125" style="2" customWidth="1"/>
    <col min="13" max="13" width="50.421875" style="10" bestFit="1" customWidth="1"/>
    <col min="14" max="21" width="9.140625" style="14" customWidth="1"/>
    <col min="22" max="16384" width="9.140625" style="2" customWidth="1"/>
  </cols>
  <sheetData>
    <row r="1" spans="1:12" ht="18">
      <c r="A1" s="30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8"/>
    </row>
    <row r="2" ht="14.25">
      <c r="A2" s="21"/>
    </row>
    <row r="3" spans="1:6" ht="14.25">
      <c r="A3" s="21"/>
      <c r="D3" s="3"/>
      <c r="F3" s="3"/>
    </row>
    <row r="4" spans="4:13" ht="44.25">
      <c r="D4" s="27" t="s">
        <v>23</v>
      </c>
      <c r="E4" s="20"/>
      <c r="F4" s="27" t="s">
        <v>24</v>
      </c>
      <c r="G4" s="27" t="s">
        <v>0</v>
      </c>
      <c r="H4" s="27" t="s">
        <v>0</v>
      </c>
      <c r="I4" s="27"/>
      <c r="J4" s="27"/>
      <c r="K4" s="27"/>
      <c r="L4" s="28" t="s">
        <v>13</v>
      </c>
      <c r="M4" s="9" t="s">
        <v>10</v>
      </c>
    </row>
    <row r="5" spans="4:12" ht="15">
      <c r="D5" s="27" t="s">
        <v>1</v>
      </c>
      <c r="E5" s="20"/>
      <c r="F5" s="27" t="s">
        <v>1</v>
      </c>
      <c r="G5" s="27" t="s">
        <v>1</v>
      </c>
      <c r="H5" s="27" t="s">
        <v>12</v>
      </c>
      <c r="I5" s="27"/>
      <c r="J5" s="27"/>
      <c r="K5" s="20"/>
      <c r="L5" s="20"/>
    </row>
    <row r="6" spans="4:5" ht="15" thickBot="1">
      <c r="D6" s="3"/>
      <c r="E6" s="3"/>
    </row>
    <row r="7" spans="1:13" ht="44.25" customHeight="1" thickBot="1">
      <c r="A7" s="33" t="s">
        <v>2</v>
      </c>
      <c r="B7" s="33"/>
      <c r="C7" s="33"/>
      <c r="D7" s="7">
        <v>6733</v>
      </c>
      <c r="F7" s="7">
        <v>7769</v>
      </c>
      <c r="G7" s="4"/>
      <c r="M7" s="9" t="str">
        <f>IF(F7=D19,"Explanation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</row>
    <row r="8" spans="4:6" ht="15" thickBot="1">
      <c r="D8" s="4"/>
      <c r="F8" s="4"/>
    </row>
    <row r="9" spans="1:13" ht="31.5" customHeight="1" thickBot="1">
      <c r="A9" s="34" t="s">
        <v>14</v>
      </c>
      <c r="B9" s="35"/>
      <c r="C9" s="36"/>
      <c r="D9" s="7">
        <v>3903</v>
      </c>
      <c r="F9" s="7">
        <v>3903</v>
      </c>
      <c r="G9" s="4">
        <f>F9-D9</f>
        <v>0</v>
      </c>
      <c r="H9" s="5">
        <f>IF((D9&gt;F9),(D9-F9)/D9,IF(D9&lt;F9,-(D9-F9)/D9,IF(D9=F9,0)))</f>
        <v>0</v>
      </c>
      <c r="I9" s="2">
        <f>IF(D9-F9&lt;200,0,IF(D9-F9&gt;200,1,IF(D9-F9=200,1)))</f>
        <v>0</v>
      </c>
      <c r="J9" s="2">
        <f>IF(F9-D9&lt;200,0,IF(F9-D9&gt;200,1,IF(F9-D9=200,1)))</f>
        <v>0</v>
      </c>
      <c r="K9" s="3">
        <f>IF(H9&lt;0.15,0,IF(H9&gt;0.15,1,IF(H9=0.15,1)))</f>
        <v>0</v>
      </c>
      <c r="L9" s="3" t="str">
        <f>IF((H9&lt;15%)*AND(G9&lt;100000),"NO","YES")</f>
        <v>NO</v>
      </c>
      <c r="M9" s="9" t="str">
        <f>IF((L9="YES")*AND(I9+J9&lt;1),"Explanation not required, difference less than £200"," ")</f>
        <v> </v>
      </c>
    </row>
    <row r="10" spans="4:12" ht="15" thickBot="1">
      <c r="D10" s="4"/>
      <c r="F10" s="4"/>
      <c r="G10" s="4"/>
      <c r="H10" s="5"/>
      <c r="K10" s="3"/>
      <c r="L10" s="3"/>
    </row>
    <row r="11" spans="1:13" ht="19.5" customHeight="1" thickBot="1">
      <c r="A11" s="32" t="s">
        <v>3</v>
      </c>
      <c r="B11" s="32"/>
      <c r="C11" s="32"/>
      <c r="D11" s="7">
        <v>100</v>
      </c>
      <c r="F11" s="7">
        <v>145</v>
      </c>
      <c r="G11" s="4">
        <f>F11-D11</f>
        <v>45</v>
      </c>
      <c r="H11" s="5">
        <f>IF((D11&gt;F11),(D11-F11)/D11,IF(D11&lt;F11,-(D11-F11)/D11,IF(D11=F11,0)))</f>
        <v>0.45</v>
      </c>
      <c r="I11" s="2">
        <f>IF(D11-F11&lt;200,0,IF(D11-F11&gt;200,1,IF(D11-F11=200,1)))</f>
        <v>0</v>
      </c>
      <c r="J11" s="2">
        <f>IF(F11-D11&lt;200,0,IF(F11-D11&gt;200,1,IF(F11-D11=200,1)))</f>
        <v>0</v>
      </c>
      <c r="K11" s="3">
        <f>IF(H11&lt;0.15,0,IF(H11&gt;0.15,1,IF(H11=0.15,1)))</f>
        <v>1</v>
      </c>
      <c r="L11" s="3" t="str">
        <f>IF((H11&lt;15%)*AND(G11&lt;100000),"NO","YES")</f>
        <v>YES</v>
      </c>
      <c r="M11" s="9" t="str">
        <f>IF((L11="YES")*AND(I11+J11&lt;1),"Explanation not required, difference less than £200"," ")</f>
        <v>Explanation not required, difference less than £200</v>
      </c>
    </row>
    <row r="12" spans="4:12" ht="15" thickBot="1">
      <c r="D12" s="4"/>
      <c r="F12" s="4"/>
      <c r="G12" s="4"/>
      <c r="H12" s="5"/>
      <c r="K12" s="3"/>
      <c r="L12" s="3"/>
    </row>
    <row r="13" spans="1:13" ht="19.5" customHeight="1" thickBot="1">
      <c r="A13" s="32" t="s">
        <v>4</v>
      </c>
      <c r="B13" s="32"/>
      <c r="C13" s="32"/>
      <c r="D13" s="7">
        <v>1998</v>
      </c>
      <c r="F13" s="7">
        <v>1867</v>
      </c>
      <c r="G13" s="4">
        <f>F13-D13</f>
        <v>-131</v>
      </c>
      <c r="H13" s="5">
        <f>IF((D13&gt;F13),(D13-F13)/D13,IF(D13&lt;F13,-(D13-F13)/D13,IF(D13=F13,0)))</f>
        <v>0.06556556556556556</v>
      </c>
      <c r="I13" s="2">
        <f>IF(D13-F13&lt;200,0,IF(D13-F13&gt;200,1,IF(D13-F13=200,1)))</f>
        <v>0</v>
      </c>
      <c r="J13" s="2">
        <f>IF(F13-D13&lt;200,0,IF(F13-D13&gt;200,1,IF(F13-D13=200,1)))</f>
        <v>0</v>
      </c>
      <c r="K13" s="3">
        <f>IF(H13&lt;0.15,0,IF(H13&gt;0.15,1,IF(H13=0.15,1)))</f>
        <v>0</v>
      </c>
      <c r="L13" s="3" t="str">
        <f>IF((H13&lt;15%)*AND(G13&lt;100000),"NO","YES")</f>
        <v>NO</v>
      </c>
      <c r="M13" s="9" t="str">
        <f>IF((L13="YES")*AND(I13+J13&lt;1),"Explanation not required, difference less than £200"," ")</f>
        <v> </v>
      </c>
    </row>
    <row r="14" spans="4:12" ht="15" thickBot="1">
      <c r="D14" s="4"/>
      <c r="F14" s="4"/>
      <c r="G14" s="4"/>
      <c r="H14" s="5"/>
      <c r="K14" s="3"/>
      <c r="L14" s="3"/>
    </row>
    <row r="15" spans="1:13" ht="19.5" customHeight="1" thickBot="1">
      <c r="A15" s="32" t="s">
        <v>7</v>
      </c>
      <c r="B15" s="32"/>
      <c r="C15" s="32"/>
      <c r="D15" s="7">
        <v>0</v>
      </c>
      <c r="F15" s="7">
        <v>0</v>
      </c>
      <c r="G15" s="4">
        <f>F15-D15</f>
        <v>0</v>
      </c>
      <c r="H15" s="5">
        <f>IF((D15&gt;F15),(D15-F15)/D15,IF(D15&lt;F15,-(D15-F15)/D15,IF(D15=F15,0)))</f>
        <v>0</v>
      </c>
      <c r="I15" s="2">
        <f>IF(D15-F15&lt;200,0,IF(D15-F15&gt;200,1,IF(D15-F15=200,1)))</f>
        <v>0</v>
      </c>
      <c r="J15" s="2">
        <f>IF(F15-D15&lt;200,0,IF(F15-D15&gt;200,1,IF(F15-D15=200,1)))</f>
        <v>0</v>
      </c>
      <c r="K15" s="3">
        <f>IF(H15&lt;0.15,0,IF(H15&gt;0.15,1,IF(H15=0.15,1)))</f>
        <v>0</v>
      </c>
      <c r="L15" s="3" t="str">
        <f>IF((H15&lt;15%)*AND(G15&lt;100000),"NO","YES")</f>
        <v>NO</v>
      </c>
      <c r="M15" s="9" t="str">
        <f>IF((L15="YES")*AND(I15+J15&lt;1),"Explanation not required, difference less than £200"," ")</f>
        <v> </v>
      </c>
    </row>
    <row r="16" spans="4:12" ht="15" thickBot="1">
      <c r="D16" s="4"/>
      <c r="F16" s="4"/>
      <c r="G16" s="4"/>
      <c r="H16" s="5"/>
      <c r="K16" s="3"/>
      <c r="L16" s="3"/>
    </row>
    <row r="17" spans="1:13" ht="19.5" customHeight="1" thickBot="1">
      <c r="A17" s="32" t="s">
        <v>15</v>
      </c>
      <c r="B17" s="32"/>
      <c r="C17" s="32"/>
      <c r="D17" s="7">
        <v>969</v>
      </c>
      <c r="F17" s="7">
        <v>958</v>
      </c>
      <c r="G17" s="4">
        <f>F17-D17</f>
        <v>-11</v>
      </c>
      <c r="H17" s="5">
        <f>IF((D17&gt;F17),(D17-F17)/D17,IF(D17&lt;F17,-(D17-F17)/D17,IF(D17=F17,0)))</f>
        <v>0.011351909184726523</v>
      </c>
      <c r="I17" s="2">
        <f>IF(D17-F17&lt;200,0,IF(D17-F17&gt;200,1,IF(D17-F17=200,1)))</f>
        <v>0</v>
      </c>
      <c r="J17" s="2">
        <f>IF(F17-D17&lt;200,0,IF(F17-D17&gt;200,1,IF(F17-D17=200,1)))</f>
        <v>0</v>
      </c>
      <c r="K17" s="3">
        <f>IF(H17&lt;0.15,0,IF(H17&gt;0.15,1,IF(H17=0.15,1)))</f>
        <v>0</v>
      </c>
      <c r="L17" s="3" t="str">
        <f>IF((H17&lt;15%)*AND(G17&lt;100000),"NO","YES")</f>
        <v>NO</v>
      </c>
      <c r="M17" s="9" t="str">
        <f>IF((L17="YES")*AND(I17+J17&lt;1),"Explanation not required, difference less than £200"," ")</f>
        <v> </v>
      </c>
    </row>
    <row r="18" spans="4:12" ht="15" thickBot="1">
      <c r="D18" s="4"/>
      <c r="F18" s="4"/>
      <c r="G18" s="4"/>
      <c r="H18" s="5"/>
      <c r="K18" s="3"/>
      <c r="L18" s="3"/>
    </row>
    <row r="19" spans="1:13" ht="19.5" customHeight="1" thickBot="1">
      <c r="A19" s="6" t="s">
        <v>5</v>
      </c>
      <c r="D19" s="1">
        <f>D7+D9+D11-D13-D15-D17</f>
        <v>7769</v>
      </c>
      <c r="F19" s="1">
        <f>F7+F9+F11-F13-F15-F17</f>
        <v>8992</v>
      </c>
      <c r="G19" s="4"/>
      <c r="H19" s="5"/>
      <c r="K19" s="3"/>
      <c r="L19" s="3"/>
      <c r="M19" s="11" t="s">
        <v>11</v>
      </c>
    </row>
    <row r="20" spans="1:13" s="14" customFormat="1" ht="60">
      <c r="A20" s="13"/>
      <c r="D20" s="15"/>
      <c r="F20" s="15"/>
      <c r="G20" s="4"/>
      <c r="H20" s="16"/>
      <c r="K20" s="17"/>
      <c r="L20" s="18" t="str">
        <f>IF(F19&gt;(2*F9),"YES","NO")</f>
        <v>YES</v>
      </c>
      <c r="M20" s="19" t="str">
        <f>IF(F19&gt;(2*F9),"EXPLANATION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</row>
    <row r="21" spans="4:12" ht="15" thickBot="1">
      <c r="D21" s="4"/>
      <c r="F21" s="4"/>
      <c r="G21" s="4"/>
      <c r="H21" s="5"/>
      <c r="K21" s="3"/>
      <c r="L21" s="3"/>
    </row>
    <row r="22" spans="1:13" ht="19.5" customHeight="1" thickBot="1">
      <c r="A22" s="32" t="s">
        <v>9</v>
      </c>
      <c r="B22" s="32"/>
      <c r="C22" s="32"/>
      <c r="D22" s="7">
        <v>7769</v>
      </c>
      <c r="F22" s="7">
        <v>8992</v>
      </c>
      <c r="G22" s="4"/>
      <c r="H22" s="5"/>
      <c r="K22" s="3"/>
      <c r="L22" s="3"/>
      <c r="M22" s="12" t="s">
        <v>11</v>
      </c>
    </row>
    <row r="23" spans="4:12" ht="15" thickBot="1">
      <c r="D23" s="4"/>
      <c r="F23" s="4"/>
      <c r="G23" s="4"/>
      <c r="H23" s="5"/>
      <c r="K23" s="3"/>
      <c r="L23" s="3"/>
    </row>
    <row r="24" spans="1:13" ht="19.5" customHeight="1" thickBot="1">
      <c r="A24" s="32" t="s">
        <v>8</v>
      </c>
      <c r="B24" s="32"/>
      <c r="C24" s="32"/>
      <c r="D24" s="7">
        <v>8369</v>
      </c>
      <c r="F24" s="7">
        <v>8391</v>
      </c>
      <c r="G24" s="4">
        <f>F24-D24</f>
        <v>22</v>
      </c>
      <c r="H24" s="5">
        <f>IF((D24&gt;F24),(D24-F24)/D24,IF(D24&lt;F24,-(D24-F24)/D24,IF(D24=F24,0)))</f>
        <v>0.0026287489544748474</v>
      </c>
      <c r="I24" s="2">
        <f>IF(D24-F24&lt;200,0,IF(D24-F24&gt;200,1,IF(D24-F24=200,1)))</f>
        <v>0</v>
      </c>
      <c r="J24" s="2">
        <f>IF(F24-D24&lt;200,0,IF(F24-D24&gt;200,1,IF(F24-D24=200,1)))</f>
        <v>0</v>
      </c>
      <c r="K24" s="3">
        <f>IF(H24&lt;0.15,0,IF(H24&gt;0.15,1,IF(H24=0.15,1)))</f>
        <v>0</v>
      </c>
      <c r="L24" s="3" t="str">
        <f>IF((H24&lt;15%)*AND(G24&lt;100000),"NO","YES")</f>
        <v>NO</v>
      </c>
      <c r="M24" s="9" t="str">
        <f>IF((L24="YES")*AND(I24+J24&lt;1),"Explanation not required, difference less than £200"," ")</f>
        <v> </v>
      </c>
    </row>
    <row r="25" spans="4:12" ht="15" thickBot="1">
      <c r="D25" s="4"/>
      <c r="F25" s="4"/>
      <c r="G25" s="4"/>
      <c r="H25" s="5"/>
      <c r="K25" s="3"/>
      <c r="L25" s="3"/>
    </row>
    <row r="26" spans="1:13" ht="19.5" customHeight="1" thickBot="1">
      <c r="A26" s="32" t="s">
        <v>6</v>
      </c>
      <c r="B26" s="32"/>
      <c r="C26" s="32"/>
      <c r="D26" s="7">
        <v>0</v>
      </c>
      <c r="F26" s="7">
        <v>0</v>
      </c>
      <c r="G26" s="4">
        <f>F26-D26</f>
        <v>0</v>
      </c>
      <c r="H26" s="5">
        <f>IF((D26&gt;F26),(D26-F26)/D26,IF(D26&lt;F26,-(D26-F26)/D26,IF(D26=F26,0)))</f>
        <v>0</v>
      </c>
      <c r="I26" s="2">
        <f>IF(D26-F26&lt;100,0,IF(D26-F26&gt;100,1,IF(D26-F26=100,1)))</f>
        <v>0</v>
      </c>
      <c r="J26" s="2">
        <f>IF(F26-D26&lt;100,0,IF(F26-D26&gt;100,1,IF(F26-D26=100,1)))</f>
        <v>0</v>
      </c>
      <c r="K26" s="3">
        <f>IF(H26&lt;0.15,0,IF(H26&gt;0.15,1,IF(H26=0.15,1)))</f>
        <v>0</v>
      </c>
      <c r="L26" s="3" t="str">
        <f>IF((H26&lt;15%)*AND(G26&lt;100000),"NO","YES")</f>
        <v>NO</v>
      </c>
      <c r="M26" s="9" t="str">
        <f>IF((L26="YES")*AND(I26+J26&lt;1),"Explanation not required, difference less than £200"," ")</f>
        <v> </v>
      </c>
    </row>
    <row r="27" spans="8:12" ht="14.25">
      <c r="H27" s="5"/>
      <c r="K27" s="3"/>
      <c r="L27" s="3"/>
    </row>
  </sheetData>
  <sheetProtection/>
  <mergeCells count="10">
    <mergeCell ref="A17:C17"/>
    <mergeCell ref="A1:K1"/>
    <mergeCell ref="A22:C22"/>
    <mergeCell ref="A24:C24"/>
    <mergeCell ref="A26:C26"/>
    <mergeCell ref="A7:C7"/>
    <mergeCell ref="A9:C9"/>
    <mergeCell ref="A11:C11"/>
    <mergeCell ref="A13:C13"/>
    <mergeCell ref="A15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F17" sqref="F17"/>
    </sheetView>
  </sheetViews>
  <sheetFormatPr defaultColWidth="9.140625" defaultRowHeight="15"/>
  <sheetData>
    <row r="1" ht="15.75" customHeight="1">
      <c r="A1" s="23" t="s">
        <v>16</v>
      </c>
    </row>
    <row r="2" ht="15.75" customHeight="1">
      <c r="A2" s="29" t="s">
        <v>21</v>
      </c>
    </row>
    <row r="3" ht="15">
      <c r="A3" t="s">
        <v>17</v>
      </c>
    </row>
    <row r="5" spans="4:6" ht="15">
      <c r="D5" s="22" t="s">
        <v>1</v>
      </c>
      <c r="E5" s="22" t="s">
        <v>1</v>
      </c>
      <c r="F5" s="22" t="s">
        <v>1</v>
      </c>
    </row>
    <row r="6" ht="15">
      <c r="A6" s="22" t="s">
        <v>18</v>
      </c>
    </row>
    <row r="7" spans="1:4" ht="15">
      <c r="A7" t="s">
        <v>25</v>
      </c>
      <c r="B7" s="37"/>
      <c r="D7" s="25">
        <v>1263</v>
      </c>
    </row>
    <row r="8" spans="2:4" ht="15">
      <c r="B8" s="37"/>
      <c r="C8" s="37"/>
      <c r="D8" s="37"/>
    </row>
    <row r="9" ht="15">
      <c r="E9" s="24">
        <f>SUM(D7:D8)</f>
        <v>1263</v>
      </c>
    </row>
    <row r="11" spans="1:4" ht="15">
      <c r="A11" s="22" t="s">
        <v>19</v>
      </c>
      <c r="D11" s="25">
        <v>7729</v>
      </c>
    </row>
    <row r="12" ht="15">
      <c r="E12" s="24">
        <f>D11</f>
        <v>7729</v>
      </c>
    </row>
    <row r="13" spans="1:6" ht="15.75" thickBot="1">
      <c r="A13" s="22" t="s">
        <v>20</v>
      </c>
      <c r="F13" s="26">
        <f>E9+E12</f>
        <v>8992</v>
      </c>
    </row>
    <row r="14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Dunholme Parish Council</cp:lastModifiedBy>
  <cp:lastPrinted>2020-03-19T12:45:09Z</cp:lastPrinted>
  <dcterms:created xsi:type="dcterms:W3CDTF">2012-07-11T10:01:28Z</dcterms:created>
  <dcterms:modified xsi:type="dcterms:W3CDTF">2021-04-22T09:54:27Z</dcterms:modified>
  <cp:category/>
  <cp:version/>
  <cp:contentType/>
  <cp:contentStatus/>
</cp:coreProperties>
</file>